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apport Financier 2024" sheetId="1" state="visible" r:id="rId1"/>
    <sheet xmlns:r="http://schemas.openxmlformats.org/officeDocument/2006/relationships" name="Analyses Graphiques" sheetId="2" state="visible" r:id="rId2"/>
    <sheet xmlns:r="http://schemas.openxmlformats.org/officeDocument/2006/relationships" name="Tendances Mensuell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_-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i val="1"/>
      <color rgb="000066CC"/>
      <sz val="14"/>
    </font>
    <font>
      <b val="1"/>
      <color rgb="00FFFFFF"/>
      <sz val="12"/>
    </font>
    <font>
      <b val="1"/>
      <color rgb="00FFFFFF"/>
      <sz val="14"/>
    </font>
    <font>
      <b val="1"/>
      <sz val="12"/>
    </font>
    <font>
      <b val="1"/>
      <color rgb="000066CC"/>
      <sz val="16"/>
    </font>
    <font>
      <b val="1"/>
      <color rgb="00FF6600"/>
      <sz val="16"/>
    </font>
    <font>
      <b val="1"/>
    </font>
  </fonts>
  <fills count="6">
    <fill>
      <patternFill/>
    </fill>
    <fill>
      <patternFill patternType="gray125"/>
    </fill>
    <fill>
      <patternFill patternType="solid">
        <fgColor rgb="000066CC"/>
        <bgColor rgb="000066CC"/>
      </patternFill>
    </fill>
    <fill>
      <patternFill patternType="solid">
        <fgColor rgb="00F2F2F2"/>
        <bgColor rgb="00F2F2F2"/>
      </patternFill>
    </fill>
    <fill>
      <patternFill patternType="solid">
        <fgColor rgb="00FF6600"/>
        <bgColor rgb="00FF6600"/>
      </patternFill>
    </fill>
    <fill>
      <patternFill patternType="solid">
        <fgColor rgb="00FFD700"/>
        <bgColor rgb="00FFD700"/>
      </patternFill>
    </fill>
  </fills>
  <borders count="4">
    <border>
      <left/>
      <right/>
      <top/>
      <bottom/>
      <diagonal/>
    </border>
    <border>
      <left style="thick">
        <color rgb="00000000"/>
      </left>
      <right style="thick">
        <color rgb="00000000"/>
      </right>
      <top style="thick">
        <color rgb="00000000"/>
      </top>
      <bottom style="thick">
        <color rgb="00000000"/>
      </bottom>
    </border>
    <border>
      <left style="thin"/>
      <right style="thin"/>
      <top style="thin"/>
      <bottom style="thin"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/>
    </xf>
    <xf numFmtId="0" fontId="3" fillId="2" borderId="2" applyAlignment="1" pivotButton="0" quotePrefix="0" xfId="0">
      <alignment horizontal="center" vertical="center" wrapText="1"/>
    </xf>
    <xf numFmtId="0" fontId="0" fillId="0" borderId="3" pivotButton="0" quotePrefix="0" xfId="0"/>
    <xf numFmtId="164" fontId="0" fillId="0" borderId="3" pivotButton="0" quotePrefix="0" xfId="0"/>
    <xf numFmtId="9" fontId="0" fillId="0" borderId="3" pivotButton="0" quotePrefix="0" xfId="0"/>
    <xf numFmtId="0" fontId="0" fillId="3" borderId="3" pivotButton="0" quotePrefix="0" xfId="0"/>
    <xf numFmtId="164" fontId="0" fillId="3" borderId="3" pivotButton="0" quotePrefix="0" xfId="0"/>
    <xf numFmtId="9" fontId="0" fillId="3" borderId="3" pivotButton="0" quotePrefix="0" xfId="0"/>
    <xf numFmtId="0" fontId="4" fillId="4" borderId="0" applyAlignment="1" pivotButton="0" quotePrefix="0" xfId="0">
      <alignment horizontal="right" vertical="center"/>
    </xf>
    <xf numFmtId="0" fontId="5" fillId="4" borderId="0" pivotButton="0" quotePrefix="0" xfId="0"/>
    <xf numFmtId="164" fontId="5" fillId="4" borderId="0" pivotButton="0" quotePrefix="0" xfId="0"/>
    <xf numFmtId="9" fontId="5" fillId="4" borderId="0" pivotButton="0" quotePrefix="0" xfId="0"/>
    <xf numFmtId="0" fontId="6" fillId="0" borderId="0" pivotButton="0" quotePrefix="0" xfId="0"/>
    <xf numFmtId="164" fontId="0" fillId="0" borderId="0" pivotButton="0" quotePrefix="0" xfId="0"/>
    <xf numFmtId="9" fontId="0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5" fillId="0" borderId="0" pivotButton="0" quotePrefix="0" xfId="0"/>
    <xf numFmtId="164" fontId="8" fillId="5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Ventes par Région vs Objectifs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'Analyses Graphiques'!B3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'Analyses Graphiques'!$A$4:$A$7</f>
            </numRef>
          </cat>
          <val>
            <numRef>
              <f>'Analyses Graphiques'!$B$4:$B$7</f>
            </numRef>
          </val>
        </ser>
        <ser>
          <idx val="1"/>
          <order val="1"/>
          <tx>
            <strRef>
              <f>'Analyses Graphiques'!C3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'Analyses Graphiques'!$A$4:$A$7</f>
            </numRef>
          </cat>
          <val>
            <numRef>
              <f>'Analyses Graphiques'!$C$4:$C$7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Régions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(USD)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Ventes par Région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'Analyses Graphiques'!$A$4:$A$7</f>
            </numRef>
          </cat>
          <val>
            <numRef>
              <f>'Analyses Graphiques'!$B$4:$B$7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Tendance des Ventes sur 12 Mois</a:t>
            </a:r>
          </a:p>
        </rich>
      </tx>
    </title>
    <plotArea>
      <lineChart>
        <grouping val="standard"/>
        <ser>
          <idx val="0"/>
          <order val="0"/>
          <tx>
            <strRef>
              <f>'Tendances Mensuelles'!B3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'Tendances Mensuelles'!$B$3:$M$3</f>
            </numRef>
          </cat>
          <val>
            <numRef>
              <f>'Tendances Mensuelles'!$B$4:$B$8</f>
            </numRef>
          </val>
        </ser>
        <ser>
          <idx val="1"/>
          <order val="1"/>
          <tx>
            <strRef>
              <f>'Tendances Mensuelles'!C3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'Tendances Mensuelles'!$B$3:$M$3</f>
            </numRef>
          </cat>
          <val>
            <numRef>
              <f>'Tendances Mensuelles'!$C$4:$C$8</f>
            </numRef>
          </val>
        </ser>
        <ser>
          <idx val="2"/>
          <order val="2"/>
          <tx>
            <strRef>
              <f>'Tendances Mensuelles'!D3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'Tendances Mensuelles'!$B$3:$M$3</f>
            </numRef>
          </cat>
          <val>
            <numRef>
              <f>'Tendances Mensuelles'!$D$4:$D$8</f>
            </numRef>
          </val>
        </ser>
        <ser>
          <idx val="3"/>
          <order val="3"/>
          <tx>
            <strRef>
              <f>'Tendances Mensuelles'!E3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'Tendances Mensuelles'!$B$3:$M$3</f>
            </numRef>
          </cat>
          <val>
            <numRef>
              <f>'Tendances Mensuelles'!$E$4:$E$8</f>
            </numRef>
          </val>
        </ser>
        <ser>
          <idx val="4"/>
          <order val="4"/>
          <tx>
            <strRef>
              <f>'Tendances Mensuelles'!F3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'Tendances Mensuelles'!$B$3:$M$3</f>
            </numRef>
          </cat>
          <val>
            <numRef>
              <f>'Tendances Mensuelles'!$F$4:$F$8</f>
            </numRef>
          </val>
        </ser>
        <ser>
          <idx val="5"/>
          <order val="5"/>
          <tx>
            <strRef>
              <f>'Tendances Mensuelles'!G3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'Tendances Mensuelles'!$B$3:$M$3</f>
            </numRef>
          </cat>
          <val>
            <numRef>
              <f>'Tendances Mensuelles'!$G$4:$G$8</f>
            </numRef>
          </val>
        </ser>
        <ser>
          <idx val="6"/>
          <order val="6"/>
          <tx>
            <strRef>
              <f>'Tendances Mensuelles'!H3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'Tendances Mensuelles'!$B$3:$M$3</f>
            </numRef>
          </cat>
          <val>
            <numRef>
              <f>'Tendances Mensuelles'!$H$4:$H$8</f>
            </numRef>
          </val>
        </ser>
        <ser>
          <idx val="7"/>
          <order val="7"/>
          <tx>
            <strRef>
              <f>'Tendances Mensuelles'!I3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'Tendances Mensuelles'!$B$3:$M$3</f>
            </numRef>
          </cat>
          <val>
            <numRef>
              <f>'Tendances Mensuelles'!$I$4:$I$8</f>
            </numRef>
          </val>
        </ser>
        <ser>
          <idx val="8"/>
          <order val="8"/>
          <tx>
            <strRef>
              <f>'Tendances Mensuelles'!J3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'Tendances Mensuelles'!$B$3:$M$3</f>
            </numRef>
          </cat>
          <val>
            <numRef>
              <f>'Tendances Mensuelles'!$J$4:$J$8</f>
            </numRef>
          </val>
        </ser>
        <ser>
          <idx val="9"/>
          <order val="9"/>
          <tx>
            <strRef>
              <f>'Tendances Mensuelles'!K3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'Tendances Mensuelles'!$B$3:$M$3</f>
            </numRef>
          </cat>
          <val>
            <numRef>
              <f>'Tendances Mensuelles'!$K$4:$K$8</f>
            </numRef>
          </val>
        </ser>
        <ser>
          <idx val="10"/>
          <order val="10"/>
          <tx>
            <strRef>
              <f>'Tendances Mensuelles'!L3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'Tendances Mensuelles'!$B$3:$M$3</f>
            </numRef>
          </cat>
          <val>
            <numRef>
              <f>'Tendances Mensuelles'!$L$4:$L$8</f>
            </numRef>
          </val>
        </ser>
        <ser>
          <idx val="11"/>
          <order val="11"/>
          <tx>
            <strRef>
              <f>'Tendances Mensuelles'!M3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'Tendances Mensuelles'!$B$3:$M$3</f>
            </numRef>
          </cat>
          <val>
            <numRef>
              <f>'Tendances Mensuelles'!$M$4:$M$8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(USD)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19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9</row>
      <rowOff>0</rowOff>
    </from>
    <ext cx="86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1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  <col width="15" customWidth="1" min="3" max="3"/>
    <col width="15" customWidth="1" min="4" max="4"/>
    <col width="18" customWidth="1" min="5" max="5"/>
    <col width="15" customWidth="1" min="6" max="6"/>
    <col width="15" customWidth="1" min="7" max="7"/>
    <col width="12" customWidth="1" min="8" max="8"/>
  </cols>
  <sheetData>
    <row r="1">
      <c r="A1" s="1" t="inlineStr">
        <is>
          <t>RAPPORT FINANCIER ANNUEL 2024
Analyse Complète et Prévisions</t>
        </is>
      </c>
    </row>
    <row r="2"/>
    <row r="3">
      <c r="A3" s="2" t="inlineStr">
        <is>
          <t>Département des Ventes - Trimestre Q1-Q4</t>
        </is>
      </c>
    </row>
    <row r="4">
      <c r="A4" s="3" t="inlineStr">
        <is>
          <t>Région</t>
        </is>
      </c>
      <c r="B4" s="3" t="inlineStr">
        <is>
          <t>Produit</t>
        </is>
      </c>
      <c r="C4" s="3" t="inlineStr">
        <is>
          <t>Unités Vendues</t>
        </is>
      </c>
      <c r="D4" s="3" t="inlineStr">
        <is>
          <t>Prix Unitaire</t>
        </is>
      </c>
      <c r="E4" s="3" t="inlineStr">
        <is>
          <t>Chiffre d'Affaires</t>
        </is>
      </c>
      <c r="F4" s="3" t="inlineStr">
        <is>
          <t>Coût</t>
        </is>
      </c>
      <c r="G4" s="3" t="inlineStr">
        <is>
          <t>Marge Brute</t>
        </is>
      </c>
      <c r="H4" s="3" t="inlineStr">
        <is>
          <t>Marge %</t>
        </is>
      </c>
    </row>
    <row r="5">
      <c r="A5" s="4" t="inlineStr">
        <is>
          <t>Europe du Nord</t>
        </is>
      </c>
      <c r="B5" s="4" t="inlineStr">
        <is>
          <t>Ordinateur Portable Premium</t>
        </is>
      </c>
      <c r="C5" s="4" t="n">
        <v>165</v>
      </c>
      <c r="D5" s="5" t="n">
        <v>484</v>
      </c>
      <c r="E5" s="5">
        <f>C5*D5</f>
        <v/>
      </c>
      <c r="F5" s="5" t="n">
        <v>290.4</v>
      </c>
      <c r="G5" s="5">
        <f>E5-F5</f>
        <v/>
      </c>
      <c r="H5" s="6">
        <f>IF(E5&gt;0,G5/E5,0)</f>
        <v/>
      </c>
    </row>
    <row r="6">
      <c r="A6" s="7" t="inlineStr">
        <is>
          <t>Europe du Nord</t>
        </is>
      </c>
      <c r="B6" s="7" t="inlineStr">
        <is>
          <t>Tablette Professionnelle</t>
        </is>
      </c>
      <c r="C6" s="7" t="n">
        <v>178</v>
      </c>
      <c r="D6" s="8" t="n">
        <v>521</v>
      </c>
      <c r="E6" s="8">
        <f>C6*D6</f>
        <v/>
      </c>
      <c r="F6" s="8" t="n">
        <v>312.6</v>
      </c>
      <c r="G6" s="8">
        <f>E6-F6</f>
        <v/>
      </c>
      <c r="H6" s="9">
        <f>IF(E6&gt;0,G6/E6,0)</f>
        <v/>
      </c>
    </row>
    <row r="7">
      <c r="A7" s="4" t="inlineStr">
        <is>
          <t>Europe du Nord</t>
        </is>
      </c>
      <c r="B7" s="4" t="inlineStr">
        <is>
          <t>Smartphone 5G</t>
        </is>
      </c>
      <c r="C7" s="4" t="n">
        <v>191</v>
      </c>
      <c r="D7" s="5" t="n">
        <v>558</v>
      </c>
      <c r="E7" s="5">
        <f>C7*D7</f>
        <v/>
      </c>
      <c r="F7" s="5" t="n">
        <v>334.8</v>
      </c>
      <c r="G7" s="5">
        <f>E7-F7</f>
        <v/>
      </c>
      <c r="H7" s="6">
        <f>IF(E7&gt;0,G7/E7,0)</f>
        <v/>
      </c>
    </row>
    <row r="8">
      <c r="A8" s="7" t="inlineStr">
        <is>
          <t>Europe du Nord</t>
        </is>
      </c>
      <c r="B8" s="7" t="inlineStr">
        <is>
          <t>Écran 4K</t>
        </is>
      </c>
      <c r="C8" s="7" t="n">
        <v>204</v>
      </c>
      <c r="D8" s="8" t="n">
        <v>595</v>
      </c>
      <c r="E8" s="8">
        <f>C8*D8</f>
        <v/>
      </c>
      <c r="F8" s="8" t="n">
        <v>357</v>
      </c>
      <c r="G8" s="8">
        <f>E8-F8</f>
        <v/>
      </c>
      <c r="H8" s="9">
        <f>IF(E8&gt;0,G8/E8,0)</f>
        <v/>
      </c>
    </row>
    <row r="9">
      <c r="A9" s="4" t="inlineStr">
        <is>
          <t>Europe du Nord</t>
        </is>
      </c>
      <c r="B9" s="4" t="inlineStr">
        <is>
          <t>Casque Sans Fil</t>
        </is>
      </c>
      <c r="C9" s="4" t="n">
        <v>217</v>
      </c>
      <c r="D9" s="5" t="n">
        <v>632</v>
      </c>
      <c r="E9" s="5">
        <f>C9*D9</f>
        <v/>
      </c>
      <c r="F9" s="5" t="n">
        <v>379.2</v>
      </c>
      <c r="G9" s="5">
        <f>E9-F9</f>
        <v/>
      </c>
      <c r="H9" s="6">
        <f>IF(E9&gt;0,G9/E9,0)</f>
        <v/>
      </c>
    </row>
    <row r="10">
      <c r="A10" s="7" t="inlineStr">
        <is>
          <t>Europe du Sud</t>
        </is>
      </c>
      <c r="B10" s="7" t="inlineStr">
        <is>
          <t>Ordinateur Portable Premium</t>
        </is>
      </c>
      <c r="C10" s="7" t="n">
        <v>230</v>
      </c>
      <c r="D10" s="8" t="n">
        <v>669</v>
      </c>
      <c r="E10" s="8">
        <f>C10*D10</f>
        <v/>
      </c>
      <c r="F10" s="8" t="n">
        <v>401.4</v>
      </c>
      <c r="G10" s="8">
        <f>E10-F10</f>
        <v/>
      </c>
      <c r="H10" s="9">
        <f>IF(E10&gt;0,G10/E10,0)</f>
        <v/>
      </c>
    </row>
    <row r="11">
      <c r="A11" s="4" t="inlineStr">
        <is>
          <t>Europe du Sud</t>
        </is>
      </c>
      <c r="B11" s="4" t="inlineStr">
        <is>
          <t>Tablette Professionnelle</t>
        </is>
      </c>
      <c r="C11" s="4" t="n">
        <v>243</v>
      </c>
      <c r="D11" s="5" t="n">
        <v>706</v>
      </c>
      <c r="E11" s="5">
        <f>C11*D11</f>
        <v/>
      </c>
      <c r="F11" s="5" t="n">
        <v>423.6</v>
      </c>
      <c r="G11" s="5">
        <f>E11-F11</f>
        <v/>
      </c>
      <c r="H11" s="6">
        <f>IF(E11&gt;0,G11/E11,0)</f>
        <v/>
      </c>
    </row>
    <row r="12">
      <c r="A12" s="7" t="inlineStr">
        <is>
          <t>Europe du Sud</t>
        </is>
      </c>
      <c r="B12" s="7" t="inlineStr">
        <is>
          <t>Smartphone 5G</t>
        </is>
      </c>
      <c r="C12" s="7" t="n">
        <v>256</v>
      </c>
      <c r="D12" s="8" t="n">
        <v>743</v>
      </c>
      <c r="E12" s="8">
        <f>C12*D12</f>
        <v/>
      </c>
      <c r="F12" s="8" t="n">
        <v>445.8</v>
      </c>
      <c r="G12" s="8">
        <f>E12-F12</f>
        <v/>
      </c>
      <c r="H12" s="9">
        <f>IF(E12&gt;0,G12/E12,0)</f>
        <v/>
      </c>
    </row>
    <row r="13">
      <c r="A13" s="4" t="inlineStr">
        <is>
          <t>Europe du Sud</t>
        </is>
      </c>
      <c r="B13" s="4" t="inlineStr">
        <is>
          <t>Écran 4K</t>
        </is>
      </c>
      <c r="C13" s="4" t="n">
        <v>269</v>
      </c>
      <c r="D13" s="5" t="n">
        <v>780</v>
      </c>
      <c r="E13" s="5">
        <f>C13*D13</f>
        <v/>
      </c>
      <c r="F13" s="5" t="n">
        <v>468</v>
      </c>
      <c r="G13" s="5">
        <f>E13-F13</f>
        <v/>
      </c>
      <c r="H13" s="6">
        <f>IF(E13&gt;0,G13/E13,0)</f>
        <v/>
      </c>
    </row>
    <row r="14">
      <c r="A14" s="7" t="inlineStr">
        <is>
          <t>Europe du Sud</t>
        </is>
      </c>
      <c r="B14" s="7" t="inlineStr">
        <is>
          <t>Casque Sans Fil</t>
        </is>
      </c>
      <c r="C14" s="7" t="n">
        <v>282</v>
      </c>
      <c r="D14" s="8" t="n">
        <v>817</v>
      </c>
      <c r="E14" s="8">
        <f>C14*D14</f>
        <v/>
      </c>
      <c r="F14" s="8" t="n">
        <v>490.2</v>
      </c>
      <c r="G14" s="8">
        <f>E14-F14</f>
        <v/>
      </c>
      <c r="H14" s="9">
        <f>IF(E14&gt;0,G14/E14,0)</f>
        <v/>
      </c>
    </row>
    <row r="15">
      <c r="A15" s="4" t="inlineStr">
        <is>
          <t>Amérique du Nord</t>
        </is>
      </c>
      <c r="B15" s="4" t="inlineStr">
        <is>
          <t>Ordinateur Portable Premium</t>
        </is>
      </c>
      <c r="C15" s="4" t="n">
        <v>295</v>
      </c>
      <c r="D15" s="5" t="n">
        <v>854</v>
      </c>
      <c r="E15" s="5">
        <f>C15*D15</f>
        <v/>
      </c>
      <c r="F15" s="5" t="n">
        <v>512.4</v>
      </c>
      <c r="G15" s="5">
        <f>E15-F15</f>
        <v/>
      </c>
      <c r="H15" s="6">
        <f>IF(E15&gt;0,G15/E15,0)</f>
        <v/>
      </c>
    </row>
    <row r="16">
      <c r="A16" s="7" t="inlineStr">
        <is>
          <t>Amérique du Nord</t>
        </is>
      </c>
      <c r="B16" s="7" t="inlineStr">
        <is>
          <t>Tablette Professionnelle</t>
        </is>
      </c>
      <c r="C16" s="7" t="n">
        <v>308</v>
      </c>
      <c r="D16" s="8" t="n">
        <v>891</v>
      </c>
      <c r="E16" s="8">
        <f>C16*D16</f>
        <v/>
      </c>
      <c r="F16" s="8" t="n">
        <v>534.6</v>
      </c>
      <c r="G16" s="8">
        <f>E16-F16</f>
        <v/>
      </c>
      <c r="H16" s="9">
        <f>IF(E16&gt;0,G16/E16,0)</f>
        <v/>
      </c>
    </row>
    <row r="17">
      <c r="A17" s="4" t="inlineStr">
        <is>
          <t>Amérique du Nord</t>
        </is>
      </c>
      <c r="B17" s="4" t="inlineStr">
        <is>
          <t>Smartphone 5G</t>
        </is>
      </c>
      <c r="C17" s="4" t="n">
        <v>321</v>
      </c>
      <c r="D17" s="5" t="n">
        <v>928</v>
      </c>
      <c r="E17" s="5">
        <f>C17*D17</f>
        <v/>
      </c>
      <c r="F17" s="5" t="n">
        <v>556.8</v>
      </c>
      <c r="G17" s="5">
        <f>E17-F17</f>
        <v/>
      </c>
      <c r="H17" s="6">
        <f>IF(E17&gt;0,G17/E17,0)</f>
        <v/>
      </c>
    </row>
    <row r="18">
      <c r="A18" s="7" t="inlineStr">
        <is>
          <t>Amérique du Nord</t>
        </is>
      </c>
      <c r="B18" s="7" t="inlineStr">
        <is>
          <t>Écran 4K</t>
        </is>
      </c>
      <c r="C18" s="7" t="n">
        <v>334</v>
      </c>
      <c r="D18" s="8" t="n">
        <v>965</v>
      </c>
      <c r="E18" s="8">
        <f>C18*D18</f>
        <v/>
      </c>
      <c r="F18" s="8" t="n">
        <v>579</v>
      </c>
      <c r="G18" s="8">
        <f>E18-F18</f>
        <v/>
      </c>
      <c r="H18" s="9">
        <f>IF(E18&gt;0,G18/E18,0)</f>
        <v/>
      </c>
    </row>
    <row r="19">
      <c r="A19" s="4" t="inlineStr">
        <is>
          <t>Amérique du Nord</t>
        </is>
      </c>
      <c r="B19" s="4" t="inlineStr">
        <is>
          <t>Casque Sans Fil</t>
        </is>
      </c>
      <c r="C19" s="4" t="n">
        <v>347</v>
      </c>
      <c r="D19" s="5" t="n">
        <v>1002</v>
      </c>
      <c r="E19" s="5">
        <f>C19*D19</f>
        <v/>
      </c>
      <c r="F19" s="5" t="n">
        <v>601.1999999999999</v>
      </c>
      <c r="G19" s="5">
        <f>E19-F19</f>
        <v/>
      </c>
      <c r="H19" s="6">
        <f>IF(E19&gt;0,G19/E19,0)</f>
        <v/>
      </c>
    </row>
    <row r="20">
      <c r="A20" s="7" t="inlineStr">
        <is>
          <t>Amérique du Sud</t>
        </is>
      </c>
      <c r="B20" s="7" t="inlineStr">
        <is>
          <t>Ordinateur Portable Premium</t>
        </is>
      </c>
      <c r="C20" s="7" t="n">
        <v>360</v>
      </c>
      <c r="D20" s="8" t="n">
        <v>1039</v>
      </c>
      <c r="E20" s="8">
        <f>C20*D20</f>
        <v/>
      </c>
      <c r="F20" s="8" t="n">
        <v>623.4</v>
      </c>
      <c r="G20" s="8">
        <f>E20-F20</f>
        <v/>
      </c>
      <c r="H20" s="9">
        <f>IF(E20&gt;0,G20/E20,0)</f>
        <v/>
      </c>
    </row>
    <row r="21">
      <c r="A21" s="4" t="inlineStr">
        <is>
          <t>Amérique du Sud</t>
        </is>
      </c>
      <c r="B21" s="4" t="inlineStr">
        <is>
          <t>Tablette Professionnelle</t>
        </is>
      </c>
      <c r="C21" s="4" t="n">
        <v>373</v>
      </c>
      <c r="D21" s="5" t="n">
        <v>1076</v>
      </c>
      <c r="E21" s="5">
        <f>C21*D21</f>
        <v/>
      </c>
      <c r="F21" s="5" t="n">
        <v>645.6</v>
      </c>
      <c r="G21" s="5">
        <f>E21-F21</f>
        <v/>
      </c>
      <c r="H21" s="6">
        <f>IF(E21&gt;0,G21/E21,0)</f>
        <v/>
      </c>
    </row>
    <row r="22">
      <c r="A22" s="7" t="inlineStr">
        <is>
          <t>Amérique du Sud</t>
        </is>
      </c>
      <c r="B22" s="7" t="inlineStr">
        <is>
          <t>Smartphone 5G</t>
        </is>
      </c>
      <c r="C22" s="7" t="n">
        <v>386</v>
      </c>
      <c r="D22" s="8" t="n">
        <v>1113</v>
      </c>
      <c r="E22" s="8">
        <f>C22*D22</f>
        <v/>
      </c>
      <c r="F22" s="8" t="n">
        <v>667.8</v>
      </c>
      <c r="G22" s="8">
        <f>E22-F22</f>
        <v/>
      </c>
      <c r="H22" s="9">
        <f>IF(E22&gt;0,G22/E22,0)</f>
        <v/>
      </c>
    </row>
    <row r="23">
      <c r="A23" s="4" t="inlineStr">
        <is>
          <t>Amérique du Sud</t>
        </is>
      </c>
      <c r="B23" s="4" t="inlineStr">
        <is>
          <t>Écran 4K</t>
        </is>
      </c>
      <c r="C23" s="4" t="n">
        <v>399</v>
      </c>
      <c r="D23" s="5" t="n">
        <v>1150</v>
      </c>
      <c r="E23" s="5">
        <f>C23*D23</f>
        <v/>
      </c>
      <c r="F23" s="5" t="n">
        <v>690</v>
      </c>
      <c r="G23" s="5">
        <f>E23-F23</f>
        <v/>
      </c>
      <c r="H23" s="6">
        <f>IF(E23&gt;0,G23/E23,0)</f>
        <v/>
      </c>
    </row>
    <row r="24">
      <c r="A24" s="7" t="inlineStr">
        <is>
          <t>Amérique du Sud</t>
        </is>
      </c>
      <c r="B24" s="7" t="inlineStr">
        <is>
          <t>Casque Sans Fil</t>
        </is>
      </c>
      <c r="C24" s="7" t="n">
        <v>412</v>
      </c>
      <c r="D24" s="8" t="n">
        <v>1187</v>
      </c>
      <c r="E24" s="8">
        <f>C24*D24</f>
        <v/>
      </c>
      <c r="F24" s="8" t="n">
        <v>712.1999999999999</v>
      </c>
      <c r="G24" s="8">
        <f>E24-F24</f>
        <v/>
      </c>
      <c r="H24" s="9">
        <f>IF(E24&gt;0,G24/E24,0)</f>
        <v/>
      </c>
    </row>
    <row r="25">
      <c r="A25" s="4" t="inlineStr">
        <is>
          <t>Asie Pacifique</t>
        </is>
      </c>
      <c r="B25" s="4" t="inlineStr">
        <is>
          <t>Ordinateur Portable Premium</t>
        </is>
      </c>
      <c r="C25" s="4" t="n">
        <v>425</v>
      </c>
      <c r="D25" s="5" t="n">
        <v>1224</v>
      </c>
      <c r="E25" s="5">
        <f>C25*D25</f>
        <v/>
      </c>
      <c r="F25" s="5" t="n">
        <v>734.4</v>
      </c>
      <c r="G25" s="5">
        <f>E25-F25</f>
        <v/>
      </c>
      <c r="H25" s="6">
        <f>IF(E25&gt;0,G25/E25,0)</f>
        <v/>
      </c>
    </row>
    <row r="26">
      <c r="A26" s="7" t="inlineStr">
        <is>
          <t>Asie Pacifique</t>
        </is>
      </c>
      <c r="B26" s="7" t="inlineStr">
        <is>
          <t>Tablette Professionnelle</t>
        </is>
      </c>
      <c r="C26" s="7" t="n">
        <v>438</v>
      </c>
      <c r="D26" s="8" t="n">
        <v>1261</v>
      </c>
      <c r="E26" s="8">
        <f>C26*D26</f>
        <v/>
      </c>
      <c r="F26" s="8" t="n">
        <v>756.6</v>
      </c>
      <c r="G26" s="8">
        <f>E26-F26</f>
        <v/>
      </c>
      <c r="H26" s="9">
        <f>IF(E26&gt;0,G26/E26,0)</f>
        <v/>
      </c>
    </row>
    <row r="27">
      <c r="A27" s="4" t="inlineStr">
        <is>
          <t>Asie Pacifique</t>
        </is>
      </c>
      <c r="B27" s="4" t="inlineStr">
        <is>
          <t>Smartphone 5G</t>
        </is>
      </c>
      <c r="C27" s="4" t="n">
        <v>451</v>
      </c>
      <c r="D27" s="5" t="n">
        <v>1298</v>
      </c>
      <c r="E27" s="5">
        <f>C27*D27</f>
        <v/>
      </c>
      <c r="F27" s="5" t="n">
        <v>778.8</v>
      </c>
      <c r="G27" s="5">
        <f>E27-F27</f>
        <v/>
      </c>
      <c r="H27" s="6">
        <f>IF(E27&gt;0,G27/E27,0)</f>
        <v/>
      </c>
    </row>
    <row r="28">
      <c r="A28" s="7" t="inlineStr">
        <is>
          <t>Asie Pacifique</t>
        </is>
      </c>
      <c r="B28" s="7" t="inlineStr">
        <is>
          <t>Écran 4K</t>
        </is>
      </c>
      <c r="C28" s="7" t="n">
        <v>464</v>
      </c>
      <c r="D28" s="8" t="n">
        <v>1335</v>
      </c>
      <c r="E28" s="8">
        <f>C28*D28</f>
        <v/>
      </c>
      <c r="F28" s="8" t="n">
        <v>801</v>
      </c>
      <c r="G28" s="8">
        <f>E28-F28</f>
        <v/>
      </c>
      <c r="H28" s="9">
        <f>IF(E28&gt;0,G28/E28,0)</f>
        <v/>
      </c>
    </row>
    <row r="29">
      <c r="A29" s="4" t="inlineStr">
        <is>
          <t>Asie Pacifique</t>
        </is>
      </c>
      <c r="B29" s="4" t="inlineStr">
        <is>
          <t>Casque Sans Fil</t>
        </is>
      </c>
      <c r="C29" s="4" t="n">
        <v>477</v>
      </c>
      <c r="D29" s="5" t="n">
        <v>1372</v>
      </c>
      <c r="E29" s="5">
        <f>C29*D29</f>
        <v/>
      </c>
      <c r="F29" s="5" t="n">
        <v>823.1999999999999</v>
      </c>
      <c r="G29" s="5">
        <f>E29-F29</f>
        <v/>
      </c>
      <c r="H29" s="6">
        <f>IF(E29&gt;0,G29/E29,0)</f>
        <v/>
      </c>
    </row>
    <row r="30">
      <c r="A30" s="7" t="inlineStr">
        <is>
          <t>Moyen-Orient</t>
        </is>
      </c>
      <c r="B30" s="7" t="inlineStr">
        <is>
          <t>Ordinateur Portable Premium</t>
        </is>
      </c>
      <c r="C30" s="7" t="n">
        <v>490</v>
      </c>
      <c r="D30" s="8" t="n">
        <v>1409</v>
      </c>
      <c r="E30" s="8">
        <f>C30*D30</f>
        <v/>
      </c>
      <c r="F30" s="8" t="n">
        <v>845.4</v>
      </c>
      <c r="G30" s="8">
        <f>E30-F30</f>
        <v/>
      </c>
      <c r="H30" s="9">
        <f>IF(E30&gt;0,G30/E30,0)</f>
        <v/>
      </c>
    </row>
    <row r="31">
      <c r="A31" s="4" t="inlineStr">
        <is>
          <t>Moyen-Orient</t>
        </is>
      </c>
      <c r="B31" s="4" t="inlineStr">
        <is>
          <t>Tablette Professionnelle</t>
        </is>
      </c>
      <c r="C31" s="4" t="n">
        <v>503</v>
      </c>
      <c r="D31" s="5" t="n">
        <v>1446</v>
      </c>
      <c r="E31" s="5">
        <f>C31*D31</f>
        <v/>
      </c>
      <c r="F31" s="5" t="n">
        <v>867.6</v>
      </c>
      <c r="G31" s="5">
        <f>E31-F31</f>
        <v/>
      </c>
      <c r="H31" s="6">
        <f>IF(E31&gt;0,G31/E31,0)</f>
        <v/>
      </c>
    </row>
    <row r="32">
      <c r="A32" s="7" t="inlineStr">
        <is>
          <t>Moyen-Orient</t>
        </is>
      </c>
      <c r="B32" s="7" t="inlineStr">
        <is>
          <t>Smartphone 5G</t>
        </is>
      </c>
      <c r="C32" s="7" t="n">
        <v>516</v>
      </c>
      <c r="D32" s="8" t="n">
        <v>1483</v>
      </c>
      <c r="E32" s="8">
        <f>C32*D32</f>
        <v/>
      </c>
      <c r="F32" s="8" t="n">
        <v>889.8</v>
      </c>
      <c r="G32" s="8">
        <f>E32-F32</f>
        <v/>
      </c>
      <c r="H32" s="9">
        <f>IF(E32&gt;0,G32/E32,0)</f>
        <v/>
      </c>
    </row>
    <row r="33">
      <c r="A33" s="4" t="inlineStr">
        <is>
          <t>Moyen-Orient</t>
        </is>
      </c>
      <c r="B33" s="4" t="inlineStr">
        <is>
          <t>Écran 4K</t>
        </is>
      </c>
      <c r="C33" s="4" t="n">
        <v>529</v>
      </c>
      <c r="D33" s="5" t="n">
        <v>320</v>
      </c>
      <c r="E33" s="5">
        <f>C33*D33</f>
        <v/>
      </c>
      <c r="F33" s="5" t="n">
        <v>192</v>
      </c>
      <c r="G33" s="5">
        <f>E33-F33</f>
        <v/>
      </c>
      <c r="H33" s="6">
        <f>IF(E33&gt;0,G33/E33,0)</f>
        <v/>
      </c>
    </row>
    <row r="34">
      <c r="A34" s="7" t="inlineStr">
        <is>
          <t>Moyen-Orient</t>
        </is>
      </c>
      <c r="B34" s="7" t="inlineStr">
        <is>
          <t>Casque Sans Fil</t>
        </is>
      </c>
      <c r="C34" s="7" t="n">
        <v>542</v>
      </c>
      <c r="D34" s="8" t="n">
        <v>357</v>
      </c>
      <c r="E34" s="8">
        <f>C34*D34</f>
        <v/>
      </c>
      <c r="F34" s="8" t="n">
        <v>214.2</v>
      </c>
      <c r="G34" s="8">
        <f>E34-F34</f>
        <v/>
      </c>
      <c r="H34" s="9">
        <f>IF(E34&gt;0,G34/E34,0)</f>
        <v/>
      </c>
    </row>
    <row r="35">
      <c r="A35" s="4" t="inlineStr">
        <is>
          <t>Afrique</t>
        </is>
      </c>
      <c r="B35" s="4" t="inlineStr">
        <is>
          <t>Ordinateur Portable Premium</t>
        </is>
      </c>
      <c r="C35" s="4" t="n">
        <v>555</v>
      </c>
      <c r="D35" s="5" t="n">
        <v>394</v>
      </c>
      <c r="E35" s="5">
        <f>C35*D35</f>
        <v/>
      </c>
      <c r="F35" s="5" t="n">
        <v>236.4</v>
      </c>
      <c r="G35" s="5">
        <f>E35-F35</f>
        <v/>
      </c>
      <c r="H35" s="6">
        <f>IF(E35&gt;0,G35/E35,0)</f>
        <v/>
      </c>
    </row>
    <row r="36">
      <c r="A36" s="7" t="inlineStr">
        <is>
          <t>Afrique</t>
        </is>
      </c>
      <c r="B36" s="7" t="inlineStr">
        <is>
          <t>Tablette Professionnelle</t>
        </is>
      </c>
      <c r="C36" s="7" t="n">
        <v>568</v>
      </c>
      <c r="D36" s="8" t="n">
        <v>431</v>
      </c>
      <c r="E36" s="8">
        <f>C36*D36</f>
        <v/>
      </c>
      <c r="F36" s="8" t="n">
        <v>258.6</v>
      </c>
      <c r="G36" s="8">
        <f>E36-F36</f>
        <v/>
      </c>
      <c r="H36" s="9">
        <f>IF(E36&gt;0,G36/E36,0)</f>
        <v/>
      </c>
    </row>
    <row r="37">
      <c r="A37" s="4" t="inlineStr">
        <is>
          <t>Afrique</t>
        </is>
      </c>
      <c r="B37" s="4" t="inlineStr">
        <is>
          <t>Smartphone 5G</t>
        </is>
      </c>
      <c r="C37" s="4" t="n">
        <v>581</v>
      </c>
      <c r="D37" s="5" t="n">
        <v>468</v>
      </c>
      <c r="E37" s="5">
        <f>C37*D37</f>
        <v/>
      </c>
      <c r="F37" s="5" t="n">
        <v>280.8</v>
      </c>
      <c r="G37" s="5">
        <f>E37-F37</f>
        <v/>
      </c>
      <c r="H37" s="6">
        <f>IF(E37&gt;0,G37/E37,0)</f>
        <v/>
      </c>
    </row>
    <row r="38">
      <c r="A38" s="7" t="inlineStr">
        <is>
          <t>Afrique</t>
        </is>
      </c>
      <c r="B38" s="7" t="inlineStr">
        <is>
          <t>Écran 4K</t>
        </is>
      </c>
      <c r="C38" s="7" t="n">
        <v>594</v>
      </c>
      <c r="D38" s="8" t="n">
        <v>505</v>
      </c>
      <c r="E38" s="8">
        <f>C38*D38</f>
        <v/>
      </c>
      <c r="F38" s="8" t="n">
        <v>303</v>
      </c>
      <c r="G38" s="8">
        <f>E38-F38</f>
        <v/>
      </c>
      <c r="H38" s="9">
        <f>IF(E38&gt;0,G38/E38,0)</f>
        <v/>
      </c>
    </row>
    <row r="39">
      <c r="A39" s="4" t="inlineStr">
        <is>
          <t>Afrique</t>
        </is>
      </c>
      <c r="B39" s="4" t="inlineStr">
        <is>
          <t>Casque Sans Fil</t>
        </is>
      </c>
      <c r="C39" s="4" t="n">
        <v>107</v>
      </c>
      <c r="D39" s="5" t="n">
        <v>542</v>
      </c>
      <c r="E39" s="5">
        <f>C39*D39</f>
        <v/>
      </c>
      <c r="F39" s="5" t="n">
        <v>325.2</v>
      </c>
      <c r="G39" s="5">
        <f>E39-F39</f>
        <v/>
      </c>
      <c r="H39" s="6">
        <f>IF(E39&gt;0,G39/E39,0)</f>
        <v/>
      </c>
    </row>
    <row r="41">
      <c r="A41" s="10" t="inlineStr">
        <is>
          <t>TOTAL GÉNÉRAL</t>
        </is>
      </c>
      <c r="C41" s="11">
        <f>SUM(C5:C39)</f>
        <v/>
      </c>
      <c r="E41" s="12">
        <f>SUM(E5:E39)</f>
        <v/>
      </c>
      <c r="G41" s="12">
        <f>SUM(G5:G39)</f>
        <v/>
      </c>
      <c r="H41" s="13">
        <f>AVERAGE(H5:H39)</f>
        <v/>
      </c>
    </row>
  </sheetData>
  <mergeCells count="3">
    <mergeCell ref="A1:H2"/>
    <mergeCell ref="A41:B41"/>
    <mergeCell ref="A3:H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sheetData>
    <row r="1">
      <c r="A1" s="14" t="inlineStr">
        <is>
          <t>Analyse des Performances par Région</t>
        </is>
      </c>
    </row>
    <row r="3">
      <c r="A3" t="inlineStr">
        <is>
          <t>Région</t>
        </is>
      </c>
      <c r="B3" t="inlineStr">
        <is>
          <t>Total Ventes</t>
        </is>
      </c>
      <c r="C3" t="inlineStr">
        <is>
          <t>Objectif</t>
        </is>
      </c>
      <c r="D3" t="inlineStr">
        <is>
          <t>Écart %</t>
        </is>
      </c>
    </row>
    <row r="4">
      <c r="A4" t="inlineStr">
        <is>
          <t>Europe</t>
        </is>
      </c>
      <c r="B4" s="15" t="n">
        <v>2500000</v>
      </c>
      <c r="C4" s="15" t="n">
        <v>2200000</v>
      </c>
      <c r="D4" s="16">
        <f>(B4-C4)/C4</f>
        <v/>
      </c>
    </row>
    <row r="5">
      <c r="A5" t="inlineStr">
        <is>
          <t>Amérique</t>
        </is>
      </c>
      <c r="B5" s="15" t="n">
        <v>3200000</v>
      </c>
      <c r="C5" s="15" t="n">
        <v>3000000</v>
      </c>
      <c r="D5" s="16">
        <f>(B5-C5)/C5</f>
        <v/>
      </c>
    </row>
    <row r="6">
      <c r="A6" t="inlineStr">
        <is>
          <t>Asie</t>
        </is>
      </c>
      <c r="B6" s="15" t="n">
        <v>2800000</v>
      </c>
      <c r="C6" s="15" t="n">
        <v>2900000</v>
      </c>
      <c r="D6" s="16">
        <f>(B6-C6)/C6</f>
        <v/>
      </c>
    </row>
    <row r="7">
      <c r="A7" t="inlineStr">
        <is>
          <t>Autres</t>
        </is>
      </c>
      <c r="B7" s="15" t="n">
        <v>1200000</v>
      </c>
      <c r="C7" s="15" t="n">
        <v>1100000</v>
      </c>
      <c r="D7" s="16">
        <f>(B7-C7)/C7</f>
        <v/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8"/>
  <sheetViews>
    <sheetView workbookViewId="0">
      <selection activeCell="A1" sqref="A1"/>
    </sheetView>
  </sheetViews>
  <sheetFormatPr baseColWidth="8" defaultRowHeight="15"/>
  <sheetData>
    <row r="1">
      <c r="A1" s="17" t="inlineStr">
        <is>
          <t>Évolution Mensuelle des Ventes 2024</t>
        </is>
      </c>
    </row>
    <row r="3">
      <c r="A3" t="inlineStr">
        <is>
          <t>Mois</t>
        </is>
      </c>
      <c r="B3" s="18" t="inlineStr">
        <is>
          <t>Janvier</t>
        </is>
      </c>
      <c r="C3" s="18" t="inlineStr">
        <is>
          <t>Février</t>
        </is>
      </c>
      <c r="D3" s="18" t="inlineStr">
        <is>
          <t>Mars</t>
        </is>
      </c>
      <c r="E3" s="18" t="inlineStr">
        <is>
          <t>Avril</t>
        </is>
      </c>
      <c r="F3" s="18" t="inlineStr">
        <is>
          <t>Mai</t>
        </is>
      </c>
      <c r="G3" s="18" t="inlineStr">
        <is>
          <t>Juin</t>
        </is>
      </c>
      <c r="H3" s="18" t="inlineStr">
        <is>
          <t>Juillet</t>
        </is>
      </c>
      <c r="I3" s="18" t="inlineStr">
        <is>
          <t>Août</t>
        </is>
      </c>
      <c r="J3" s="18" t="inlineStr">
        <is>
          <t>Septembre</t>
        </is>
      </c>
      <c r="K3" s="18" t="inlineStr">
        <is>
          <t>Octobre</t>
        </is>
      </c>
      <c r="L3" s="18" t="inlineStr">
        <is>
          <t>Novembre</t>
        </is>
      </c>
      <c r="M3" s="18" t="inlineStr">
        <is>
          <t>Décembre</t>
        </is>
      </c>
    </row>
    <row r="4">
      <c r="A4" s="18" t="inlineStr">
        <is>
          <t>Laptops</t>
        </is>
      </c>
      <c r="B4" s="15" t="n">
        <v>59872</v>
      </c>
      <c r="C4" s="15" t="n">
        <v>64808</v>
      </c>
      <c r="D4" s="15" t="n">
        <v>69744</v>
      </c>
      <c r="E4" s="15" t="n">
        <v>74680</v>
      </c>
      <c r="F4" s="15" t="n">
        <v>79616</v>
      </c>
      <c r="G4" s="15" t="n">
        <v>54552</v>
      </c>
      <c r="H4" s="15" t="n">
        <v>59488</v>
      </c>
      <c r="I4" s="15" t="n">
        <v>64424</v>
      </c>
      <c r="J4" s="15" t="n">
        <v>69360</v>
      </c>
      <c r="K4" s="15" t="n">
        <v>74296</v>
      </c>
      <c r="L4" s="15" t="n">
        <v>79232</v>
      </c>
      <c r="M4" s="15" t="n">
        <v>54168</v>
      </c>
    </row>
    <row r="5">
      <c r="A5" s="18" t="inlineStr">
        <is>
          <t>Tablettes</t>
        </is>
      </c>
      <c r="B5" s="15" t="n">
        <v>62340</v>
      </c>
      <c r="C5" s="15" t="n">
        <v>68510</v>
      </c>
      <c r="D5" s="15" t="n">
        <v>74680</v>
      </c>
      <c r="E5" s="15" t="n">
        <v>50850</v>
      </c>
      <c r="F5" s="15" t="n">
        <v>57020</v>
      </c>
      <c r="G5" s="15" t="n">
        <v>63190</v>
      </c>
      <c r="H5" s="15" t="n">
        <v>69360</v>
      </c>
      <c r="I5" s="15" t="n">
        <v>75530</v>
      </c>
      <c r="J5" s="15" t="n">
        <v>51700</v>
      </c>
      <c r="K5" s="15" t="n">
        <v>57870</v>
      </c>
      <c r="L5" s="15" t="n">
        <v>64040</v>
      </c>
      <c r="M5" s="15" t="n">
        <v>70210</v>
      </c>
    </row>
    <row r="6">
      <c r="A6" s="18" t="inlineStr">
        <is>
          <t>Smartphones</t>
        </is>
      </c>
      <c r="B6" s="15" t="n">
        <v>64808</v>
      </c>
      <c r="C6" s="15" t="n">
        <v>72212</v>
      </c>
      <c r="D6" s="15" t="n">
        <v>79616</v>
      </c>
      <c r="E6" s="15" t="n">
        <v>57020</v>
      </c>
      <c r="F6" s="15" t="n">
        <v>64424</v>
      </c>
      <c r="G6" s="15" t="n">
        <v>71828</v>
      </c>
      <c r="H6" s="15" t="n">
        <v>79232</v>
      </c>
      <c r="I6" s="15" t="n">
        <v>56636</v>
      </c>
      <c r="J6" s="15" t="n">
        <v>64040</v>
      </c>
      <c r="K6" s="15" t="n">
        <v>71444</v>
      </c>
      <c r="L6" s="15" t="n">
        <v>78848</v>
      </c>
      <c r="M6" s="15" t="n">
        <v>56252</v>
      </c>
    </row>
    <row r="7">
      <c r="A7" s="18" t="inlineStr">
        <is>
          <t>Accessoires</t>
        </is>
      </c>
      <c r="B7" s="15" t="n">
        <v>67276</v>
      </c>
      <c r="C7" s="15" t="n">
        <v>75914</v>
      </c>
      <c r="D7" s="15" t="n">
        <v>54552</v>
      </c>
      <c r="E7" s="15" t="n">
        <v>63190</v>
      </c>
      <c r="F7" s="15" t="n">
        <v>71828</v>
      </c>
      <c r="G7" s="15" t="n">
        <v>50466</v>
      </c>
      <c r="H7" s="15" t="n">
        <v>59104</v>
      </c>
      <c r="I7" s="15" t="n">
        <v>67742</v>
      </c>
      <c r="J7" s="15" t="n">
        <v>76380</v>
      </c>
      <c r="K7" s="15" t="n">
        <v>55018</v>
      </c>
      <c r="L7" s="15" t="n">
        <v>63656</v>
      </c>
      <c r="M7" s="15" t="n">
        <v>72294</v>
      </c>
    </row>
    <row r="8">
      <c r="A8" s="19" t="inlineStr">
        <is>
          <t>TOTAL</t>
        </is>
      </c>
      <c r="B8" s="20">
        <f>SUM(B4:B7)</f>
        <v/>
      </c>
      <c r="C8" s="20">
        <f>SUM(C4:C7)</f>
        <v/>
      </c>
      <c r="D8" s="20">
        <f>SUM(D4:D7)</f>
        <v/>
      </c>
      <c r="E8" s="20">
        <f>SUM(E4:E7)</f>
        <v/>
      </c>
      <c r="F8" s="20">
        <f>SUM(F4:F7)</f>
        <v/>
      </c>
      <c r="G8" s="20">
        <f>SUM(G4:G7)</f>
        <v/>
      </c>
      <c r="H8" s="20">
        <f>SUM(H4:H7)</f>
        <v/>
      </c>
      <c r="I8" s="20">
        <f>SUM(I4:I7)</f>
        <v/>
      </c>
      <c r="J8" s="20">
        <f>SUM(J4:J7)</f>
        <v/>
      </c>
      <c r="K8" s="20">
        <f>SUM(K4:K7)</f>
        <v/>
      </c>
      <c r="L8" s="20">
        <f>SUM(L4:L7)</f>
        <v/>
      </c>
      <c r="M8" s="20">
        <f>SUM(M4:M7)</f>
        <v/>
      </c>
    </row>
  </sheetData>
  <mergeCells count="1">
    <mergeCell ref="A1:M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2025-11-30T09:42:52Z</dcterms:created>
  <dcterms:modified xmlns:dcterms="http://purl.org/dc/terms/" xmlns:xsi="http://www.w3.org/2001/XMLSchema-instance" xsi:type="dcterms:W3CDTF">2025-11-30T09:42:52Z</dcterms:modified>
</cp:coreProperties>
</file>